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2030" windowHeight="5940" activeTab="0"/>
  </bookViews>
  <sheets>
    <sheet name="Sheet1" sheetId="1" r:id="rId1"/>
  </sheets>
  <definedNames>
    <definedName name="_Fill" hidden="1">'Sheet1'!#REF!</definedName>
    <definedName name="Decision_vars">'Sheet1'!$B$38:$F$41</definedName>
    <definedName name="Demand_desired">'Sheet1'!$C$66:$C$70</definedName>
    <definedName name="Demand_used">'Sheet1'!$B$66:$B$70</definedName>
    <definedName name="Obj_fct">'Sheet1'!$G$51</definedName>
    <definedName name="_xlnm.Print_Area" localSheetId="0">'Sheet1'!$A$1:$J$71</definedName>
    <definedName name="solver_adj" localSheetId="0" hidden="1">'Sheet1'!$B$38:$F$41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'Sheet1'!$B$38:$F$41</definedName>
    <definedName name="solver_lhs2" localSheetId="0" hidden="1">'Sheet1'!$B$66:$B$70</definedName>
    <definedName name="solver_lhs3" localSheetId="0" hidden="1">'Sheet1'!$B$57:$B$60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'Sheet1'!$G$51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el3" localSheetId="0" hidden="1">1</definedName>
    <definedName name="solver_rhs1" localSheetId="0" hidden="1">0</definedName>
    <definedName name="solver_rhs2" localSheetId="0" hidden="1">'Sheet1'!$C$66:$C$70</definedName>
    <definedName name="solver_rhs3" localSheetId="0" hidden="1">'Sheet1'!$C$57:$C$60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'Sheet1'!$B$11:$F$14,'Sheet1'!$B$38:$F$41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_avail">'Sheet1'!$C$57:$C$60</definedName>
    <definedName name="Supply_used">'Sheet1'!$B$57:$B$60</definedName>
  </definedNames>
  <calcPr fullCalcOnLoad="1"/>
</workbook>
</file>

<file path=xl/sharedStrings.xml><?xml version="1.0" encoding="utf-8"?>
<sst xmlns="http://schemas.openxmlformats.org/spreadsheetml/2006/main" count="53" uniqueCount="41">
  <si>
    <t>St. John's University</t>
  </si>
  <si>
    <t>Dr. Patrick Lyons</t>
  </si>
  <si>
    <t>Supply</t>
  </si>
  <si>
    <t>Demand</t>
  </si>
  <si>
    <t>a. Define decision variables</t>
  </si>
  <si>
    <t>b. Define objective function</t>
  </si>
  <si>
    <t>c. Define constraints</t>
  </si>
  <si>
    <t>Destination</t>
  </si>
  <si>
    <t>j = 1</t>
  </si>
  <si>
    <t>Origin</t>
  </si>
  <si>
    <t>Objective Fct</t>
  </si>
  <si>
    <t>Sums</t>
  </si>
  <si>
    <t>Constraints</t>
  </si>
  <si>
    <t>Input Data</t>
  </si>
  <si>
    <t>Used</t>
  </si>
  <si>
    <t>Available</t>
  </si>
  <si>
    <t>Desired</t>
  </si>
  <si>
    <t>Supply Used &lt;= Supply Available</t>
  </si>
  <si>
    <t>Demand Used = Demand Desired</t>
  </si>
  <si>
    <t>Central</t>
  </si>
  <si>
    <t>Addison</t>
  </si>
  <si>
    <t>Canfield</t>
  </si>
  <si>
    <t>i = 1, 2, 3, 4</t>
  </si>
  <si>
    <r>
      <t xml:space="preserve">Decision Variables - X </t>
    </r>
    <r>
      <rPr>
        <vertAlign val="subscript"/>
        <sz val="12"/>
        <rFont val="Arial"/>
        <family val="2"/>
      </rPr>
      <t>i j</t>
    </r>
  </si>
  <si>
    <r>
      <t xml:space="preserve">Unit Transportation Cost - a </t>
    </r>
    <r>
      <rPr>
        <vertAlign val="subscript"/>
        <sz val="12"/>
        <rFont val="Arial"/>
        <family val="2"/>
      </rPr>
      <t>i j</t>
    </r>
  </si>
  <si>
    <r>
      <t>Available - b</t>
    </r>
    <r>
      <rPr>
        <vertAlign val="subscript"/>
        <sz val="12"/>
        <rFont val="Arial"/>
        <family val="2"/>
      </rPr>
      <t xml:space="preserve"> i</t>
    </r>
  </si>
  <si>
    <r>
      <t>Demand Desired - c</t>
    </r>
    <r>
      <rPr>
        <vertAlign val="subscript"/>
        <sz val="12"/>
        <rFont val="Arial"/>
        <family val="2"/>
      </rPr>
      <t xml:space="preserve"> j</t>
    </r>
  </si>
  <si>
    <t xml:space="preserve">Beeks  </t>
  </si>
  <si>
    <t xml:space="preserve">Daley   </t>
  </si>
  <si>
    <t xml:space="preserve">North </t>
  </si>
  <si>
    <t xml:space="preserve">South </t>
  </si>
  <si>
    <t xml:space="preserve">East   </t>
  </si>
  <si>
    <t xml:space="preserve">West   </t>
  </si>
  <si>
    <t>Note: the schools supply the seats for the students.</t>
  </si>
  <si>
    <t>d. Implementation with Excel Solver</t>
  </si>
  <si>
    <t>&lt;your name&gt;</t>
  </si>
  <si>
    <t>Origins (schools)</t>
  </si>
  <si>
    <t>Destinations (districts) j = 1, 2, 3, 4, 5</t>
  </si>
  <si>
    <t>Russell ed 5</t>
  </si>
  <si>
    <t xml:space="preserve">Russell Chapter 10 Supplement, Problem 17, page 469 </t>
  </si>
  <si>
    <t>Mgt 509 - 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</si>
</sst>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General_)"/>
    <numFmt numFmtId="167" formatCode="0_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6"/>
      <name val="Arial"/>
      <family val="0"/>
    </font>
    <font>
      <vertAlign val="subscript"/>
      <sz val="12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7" fillId="0" borderId="1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8" xfId="0" applyFont="1" applyBorder="1" applyAlignment="1" quotePrefix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7" xfId="0" applyFont="1" applyBorder="1" applyAlignment="1" quotePrefix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Border="1" applyAlignment="1" quotePrefix="1">
      <alignment horizontal="centerContinuous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Font="1" applyBorder="1" applyAlignment="1" quotePrefix="1">
      <alignment horizontal="centerContinuous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32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 quotePrefix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right"/>
    </xf>
    <xf numFmtId="3" fontId="0" fillId="2" borderId="38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33</xdr:row>
      <xdr:rowOff>104775</xdr:rowOff>
    </xdr:from>
    <xdr:to>
      <xdr:col>9</xdr:col>
      <xdr:colOff>1000125</xdr:colOff>
      <xdr:row>35</xdr:row>
      <xdr:rowOff>190500</xdr:rowOff>
    </xdr:to>
    <xdr:sp>
      <xdr:nvSpPr>
        <xdr:cNvPr id="1" name="Text 11"/>
        <xdr:cNvSpPr txBox="1">
          <a:spLocks noChangeArrowheads="1"/>
        </xdr:cNvSpPr>
      </xdr:nvSpPr>
      <xdr:spPr>
        <a:xfrm>
          <a:off x="7543800" y="6981825"/>
          <a:ext cx="22479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To display Solver Window,
use Tools-Solver menu.</a:t>
          </a:r>
        </a:p>
      </xdr:txBody>
    </xdr:sp>
    <xdr:clientData/>
  </xdr:twoCellAnchor>
  <xdr:twoCellAnchor>
    <xdr:from>
      <xdr:col>3</xdr:col>
      <xdr:colOff>733425</xdr:colOff>
      <xdr:row>52</xdr:row>
      <xdr:rowOff>95250</xdr:rowOff>
    </xdr:from>
    <xdr:to>
      <xdr:col>9</xdr:col>
      <xdr:colOff>85725</xdr:colOff>
      <xdr:row>60</xdr:row>
      <xdr:rowOff>19050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4019550" y="10953750"/>
          <a:ext cx="48577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e. Determine the number of children that should be assigned from each district to each school in order to minimize total student travel time.
The X</a:t>
          </a:r>
          <a:r>
            <a:rPr lang="en-US" cap="none" sz="1600" b="0" i="0" u="none" baseline="-25000">
              <a:latin typeface="Arial"/>
              <a:ea typeface="Arial"/>
              <a:cs typeface="Arial"/>
            </a:rPr>
            <a:t> i j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matrix specifies the assignment.</a:t>
          </a:r>
        </a:p>
      </xdr:txBody>
    </xdr:sp>
    <xdr:clientData/>
  </xdr:twoCellAnchor>
  <xdr:twoCellAnchor>
    <xdr:from>
      <xdr:col>6</xdr:col>
      <xdr:colOff>28575</xdr:colOff>
      <xdr:row>37</xdr:row>
      <xdr:rowOff>95250</xdr:rowOff>
    </xdr:from>
    <xdr:to>
      <xdr:col>8</xdr:col>
      <xdr:colOff>523875</xdr:colOff>
      <xdr:row>52</xdr:row>
      <xdr:rowOff>104775</xdr:rowOff>
    </xdr:to>
    <xdr:sp>
      <xdr:nvSpPr>
        <xdr:cNvPr id="3" name="AutoShape 21"/>
        <xdr:cNvSpPr>
          <a:spLocks/>
        </xdr:cNvSpPr>
      </xdr:nvSpPr>
      <xdr:spPr>
        <a:xfrm>
          <a:off x="5829300" y="7810500"/>
          <a:ext cx="2476500" cy="3152775"/>
        </a:xfrm>
        <a:custGeom>
          <a:pathLst>
            <a:path h="413" w="308">
              <a:moveTo>
                <a:pt x="307" y="413"/>
              </a:moveTo>
              <a:cubicBezTo>
                <a:pt x="307" y="385"/>
                <a:pt x="307" y="358"/>
                <a:pt x="307" y="332"/>
              </a:cubicBezTo>
              <a:cubicBezTo>
                <a:pt x="307" y="306"/>
                <a:pt x="308" y="291"/>
                <a:pt x="307" y="255"/>
              </a:cubicBezTo>
              <a:cubicBezTo>
                <a:pt x="306" y="219"/>
                <a:pt x="308" y="145"/>
                <a:pt x="303" y="114"/>
              </a:cubicBezTo>
              <a:cubicBezTo>
                <a:pt x="298" y="83"/>
                <a:pt x="292" y="80"/>
                <a:pt x="277" y="68"/>
              </a:cubicBezTo>
              <a:cubicBezTo>
                <a:pt x="262" y="56"/>
                <a:pt x="238" y="51"/>
                <a:pt x="212" y="41"/>
              </a:cubicBezTo>
              <a:cubicBezTo>
                <a:pt x="186" y="31"/>
                <a:pt x="150" y="17"/>
                <a:pt x="120" y="10"/>
              </a:cubicBezTo>
              <a:cubicBezTo>
                <a:pt x="90" y="3"/>
                <a:pt x="50" y="4"/>
                <a:pt x="30" y="2"/>
              </a:cubicBezTo>
              <a:cubicBezTo>
                <a:pt x="10" y="0"/>
                <a:pt x="4" y="0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3"/>
  <sheetViews>
    <sheetView showGridLines="0" tabSelected="1" zoomScale="90" zoomScaleNormal="90" workbookViewId="0" topLeftCell="A1">
      <selection activeCell="A3" sqref="A3"/>
    </sheetView>
  </sheetViews>
  <sheetFormatPr defaultColWidth="9.77734375" defaultRowHeight="15"/>
  <cols>
    <col min="1" max="1" width="18.77734375" style="0" customWidth="1"/>
    <col min="2" max="6" width="9.77734375" style="0" customWidth="1"/>
    <col min="7" max="7" width="12.3359375" style="0" customWidth="1"/>
    <col min="8" max="8" width="10.77734375" style="0" customWidth="1"/>
    <col min="9" max="9" width="11.77734375" style="0" customWidth="1"/>
    <col min="10" max="10" width="11.88671875" style="0" customWidth="1"/>
  </cols>
  <sheetData>
    <row r="1" spans="1:10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1" t="s">
        <v>40</v>
      </c>
      <c r="G2" s="2"/>
      <c r="J2" s="84" t="s">
        <v>35</v>
      </c>
    </row>
    <row r="3" spans="1:10" ht="15">
      <c r="A3" s="1" t="s">
        <v>1</v>
      </c>
      <c r="J3" s="2" t="s">
        <v>38</v>
      </c>
    </row>
    <row r="5" spans="1:10" ht="18">
      <c r="A5" s="5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0" ht="20.25">
      <c r="A7" s="6" t="s">
        <v>13</v>
      </c>
      <c r="B7" s="7"/>
      <c r="C7" s="7"/>
      <c r="D7" s="7"/>
      <c r="E7" s="7"/>
      <c r="F7" s="7"/>
      <c r="G7" s="7"/>
      <c r="H7" s="7"/>
      <c r="I7" s="7"/>
      <c r="J7" s="8"/>
    </row>
    <row r="8" spans="2:8" ht="15">
      <c r="B8" s="85" t="s">
        <v>37</v>
      </c>
      <c r="C8" s="86"/>
      <c r="D8" s="86"/>
      <c r="E8" s="86"/>
      <c r="F8" s="87"/>
      <c r="H8" s="56"/>
    </row>
    <row r="9" spans="1:7" ht="19.5">
      <c r="A9" s="9" t="s">
        <v>36</v>
      </c>
      <c r="B9" s="19" t="s">
        <v>24</v>
      </c>
      <c r="C9" s="52"/>
      <c r="D9" s="52"/>
      <c r="E9" s="52"/>
      <c r="F9" s="20"/>
      <c r="G9" s="18" t="s">
        <v>2</v>
      </c>
    </row>
    <row r="10" spans="1:7" ht="19.5">
      <c r="A10" s="11" t="s">
        <v>22</v>
      </c>
      <c r="B10" s="15" t="s">
        <v>29</v>
      </c>
      <c r="C10" s="15" t="s">
        <v>30</v>
      </c>
      <c r="D10" s="15" t="s">
        <v>31</v>
      </c>
      <c r="E10" s="15" t="s">
        <v>32</v>
      </c>
      <c r="F10" s="16" t="s">
        <v>19</v>
      </c>
      <c r="G10" s="14" t="s">
        <v>25</v>
      </c>
    </row>
    <row r="11" spans="1:7" ht="15">
      <c r="A11" s="10" t="s">
        <v>20</v>
      </c>
      <c r="B11" s="13">
        <v>12</v>
      </c>
      <c r="C11" s="13">
        <v>26</v>
      </c>
      <c r="D11" s="13">
        <v>18</v>
      </c>
      <c r="E11" s="13">
        <v>29</v>
      </c>
      <c r="F11" s="12">
        <v>15</v>
      </c>
      <c r="G11" s="18">
        <v>400</v>
      </c>
    </row>
    <row r="12" spans="1:7" ht="15">
      <c r="A12" s="10" t="s">
        <v>27</v>
      </c>
      <c r="B12" s="13">
        <v>23</v>
      </c>
      <c r="C12" s="13">
        <v>15</v>
      </c>
      <c r="D12" s="13">
        <v>20</v>
      </c>
      <c r="E12" s="13">
        <v>24</v>
      </c>
      <c r="F12" s="12">
        <v>10</v>
      </c>
      <c r="G12" s="12">
        <v>400</v>
      </c>
    </row>
    <row r="13" spans="1:7" ht="15">
      <c r="A13" s="10" t="s">
        <v>21</v>
      </c>
      <c r="B13" s="13">
        <v>35</v>
      </c>
      <c r="C13" s="13">
        <v>21</v>
      </c>
      <c r="D13" s="13">
        <v>22</v>
      </c>
      <c r="E13" s="13">
        <v>35</v>
      </c>
      <c r="F13" s="12">
        <v>23</v>
      </c>
      <c r="G13" s="12">
        <v>400</v>
      </c>
    </row>
    <row r="14" spans="1:7" ht="15">
      <c r="A14" s="11" t="s">
        <v>28</v>
      </c>
      <c r="B14" s="17">
        <v>17</v>
      </c>
      <c r="C14" s="17">
        <v>27</v>
      </c>
      <c r="D14" s="17">
        <v>31</v>
      </c>
      <c r="E14" s="17">
        <v>10</v>
      </c>
      <c r="F14" s="14">
        <v>16</v>
      </c>
      <c r="G14" s="14">
        <v>400</v>
      </c>
    </row>
    <row r="15" spans="1:6" ht="19.5">
      <c r="A15" s="16" t="s">
        <v>26</v>
      </c>
      <c r="B15" s="15">
        <v>270</v>
      </c>
      <c r="C15" s="55">
        <v>310</v>
      </c>
      <c r="D15" s="55">
        <v>320</v>
      </c>
      <c r="E15" s="55">
        <v>220</v>
      </c>
      <c r="F15" s="25">
        <v>280</v>
      </c>
    </row>
    <row r="16" ht="15">
      <c r="A16" t="s">
        <v>33</v>
      </c>
    </row>
    <row r="18" spans="1:10" ht="20.25">
      <c r="A18" s="6" t="s">
        <v>4</v>
      </c>
      <c r="B18" s="7"/>
      <c r="C18" s="7"/>
      <c r="D18" s="7"/>
      <c r="E18" s="7"/>
      <c r="F18" s="7"/>
      <c r="G18" s="7"/>
      <c r="H18" s="7"/>
      <c r="I18" s="7"/>
      <c r="J18" s="8"/>
    </row>
    <row r="22" spans="1:10" ht="20.25">
      <c r="A22" s="21" t="s">
        <v>5</v>
      </c>
      <c r="B22" s="7"/>
      <c r="C22" s="7"/>
      <c r="D22" s="7"/>
      <c r="E22" s="7"/>
      <c r="F22" s="7"/>
      <c r="G22" s="7"/>
      <c r="H22" s="7"/>
      <c r="I22" s="7"/>
      <c r="J22" s="8"/>
    </row>
    <row r="28" spans="1:10" ht="20.25">
      <c r="A28" s="6" t="s">
        <v>6</v>
      </c>
      <c r="B28" s="7"/>
      <c r="C28" s="7"/>
      <c r="D28" s="7"/>
      <c r="E28" s="7"/>
      <c r="F28" s="7"/>
      <c r="G28" s="7"/>
      <c r="H28" s="7"/>
      <c r="I28" s="7"/>
      <c r="J28" s="8"/>
    </row>
    <row r="33" spans="1:10" ht="21" thickBot="1">
      <c r="A33" s="21" t="s">
        <v>34</v>
      </c>
      <c r="B33" s="7"/>
      <c r="C33" s="7"/>
      <c r="D33" s="7"/>
      <c r="E33" s="7"/>
      <c r="F33" s="7"/>
      <c r="G33" s="7"/>
      <c r="H33" s="7"/>
      <c r="I33" s="7"/>
      <c r="J33" s="8"/>
    </row>
    <row r="34" spans="1:10" ht="16.5" customHeight="1" thickTop="1">
      <c r="A34" s="46" t="s">
        <v>23</v>
      </c>
      <c r="B34" s="32"/>
      <c r="C34" s="32"/>
      <c r="D34" s="32"/>
      <c r="E34" s="32"/>
      <c r="F34" s="64"/>
      <c r="H34" s="22"/>
      <c r="I34" s="22"/>
      <c r="J34" s="22"/>
    </row>
    <row r="35" spans="1:10" ht="16.5" customHeight="1">
      <c r="A35" s="33"/>
      <c r="B35" s="26" t="s">
        <v>7</v>
      </c>
      <c r="C35" s="53"/>
      <c r="D35" s="53"/>
      <c r="E35" s="53"/>
      <c r="F35" s="65"/>
      <c r="H35" s="24"/>
      <c r="I35" s="24"/>
      <c r="J35" s="22"/>
    </row>
    <row r="36" spans="1:10" ht="16.5" customHeight="1">
      <c r="A36" s="35"/>
      <c r="B36" s="28" t="s">
        <v>8</v>
      </c>
      <c r="C36" s="28">
        <v>2</v>
      </c>
      <c r="D36" s="28">
        <v>3</v>
      </c>
      <c r="E36" s="28">
        <v>4</v>
      </c>
      <c r="F36" s="48">
        <v>5</v>
      </c>
      <c r="H36" s="24"/>
      <c r="I36" s="24"/>
      <c r="J36" s="22"/>
    </row>
    <row r="37" spans="1:10" ht="16.5" customHeight="1">
      <c r="A37" s="36" t="s">
        <v>9</v>
      </c>
      <c r="B37" s="29" t="str">
        <f>B10</f>
        <v>North </v>
      </c>
      <c r="C37" s="29" t="str">
        <f>C10</f>
        <v>South </v>
      </c>
      <c r="D37" s="29" t="str">
        <f>D10</f>
        <v>East   </v>
      </c>
      <c r="E37" s="29" t="str">
        <f>E10</f>
        <v>West   </v>
      </c>
      <c r="F37" s="49" t="str">
        <f>F10</f>
        <v>Central</v>
      </c>
      <c r="H37" s="24"/>
      <c r="I37" s="24"/>
      <c r="J37" s="22"/>
    </row>
    <row r="38" spans="1:10" ht="16.5" customHeight="1">
      <c r="A38" s="35" t="str">
        <f>"i=1 "&amp;A11</f>
        <v>i=1 Addison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H38" s="24"/>
      <c r="I38" s="24"/>
      <c r="J38" s="22"/>
    </row>
    <row r="39" spans="1:10" ht="16.5" customHeight="1">
      <c r="A39" s="35" t="str">
        <f>"2 "&amp;A12</f>
        <v>2 Beeks  </v>
      </c>
      <c r="B39" s="78">
        <v>0</v>
      </c>
      <c r="C39" s="78">
        <v>0</v>
      </c>
      <c r="D39" s="78">
        <v>0</v>
      </c>
      <c r="E39" s="78">
        <v>0</v>
      </c>
      <c r="F39" s="78">
        <v>0</v>
      </c>
      <c r="H39" s="24"/>
      <c r="I39" s="24"/>
      <c r="J39" s="22"/>
    </row>
    <row r="40" spans="1:10" ht="16.5" customHeight="1">
      <c r="A40" s="35" t="str">
        <f>"3 "&amp;A13</f>
        <v>3 Canfield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H40" s="24"/>
      <c r="I40" s="24"/>
      <c r="J40" s="22"/>
    </row>
    <row r="41" spans="1:10" ht="16.5" customHeight="1" thickBot="1">
      <c r="A41" s="66" t="str">
        <f>"4 "&amp;A14</f>
        <v>4 Daley   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H41" s="24"/>
      <c r="I41" s="24"/>
      <c r="J41" s="22"/>
    </row>
    <row r="42" spans="1:10" ht="16.5" customHeight="1" thickBot="1" thickTop="1">
      <c r="A42" s="23"/>
      <c r="B42" s="24"/>
      <c r="C42" s="24"/>
      <c r="D42" s="24"/>
      <c r="E42" s="24"/>
      <c r="F42" s="24"/>
      <c r="G42" s="24"/>
      <c r="H42" s="24"/>
      <c r="I42" s="24"/>
      <c r="J42" s="22"/>
    </row>
    <row r="43" spans="1:10" ht="16.5" customHeight="1" thickTop="1">
      <c r="A43" s="40" t="s">
        <v>10</v>
      </c>
      <c r="B43" s="41"/>
      <c r="C43" s="41"/>
      <c r="D43" s="41"/>
      <c r="E43" s="41"/>
      <c r="F43" s="41"/>
      <c r="G43" s="42"/>
      <c r="H43" s="24"/>
      <c r="I43" s="24"/>
      <c r="J43" s="22"/>
    </row>
    <row r="44" spans="1:10" ht="16.5" customHeight="1">
      <c r="A44" s="43"/>
      <c r="B44" s="26" t="s">
        <v>7</v>
      </c>
      <c r="C44" s="53"/>
      <c r="D44" s="53"/>
      <c r="E44" s="53"/>
      <c r="F44" s="27"/>
      <c r="G44" s="34"/>
      <c r="H44" s="24"/>
      <c r="I44" s="24"/>
      <c r="J44" s="22"/>
    </row>
    <row r="45" spans="1:10" ht="16.5" customHeight="1">
      <c r="A45" s="43"/>
      <c r="B45" s="30" t="s">
        <v>8</v>
      </c>
      <c r="C45" s="30">
        <v>2</v>
      </c>
      <c r="D45" s="30">
        <v>3</v>
      </c>
      <c r="E45" s="30">
        <v>4</v>
      </c>
      <c r="F45" s="30">
        <v>5</v>
      </c>
      <c r="G45" s="34"/>
      <c r="H45" s="24"/>
      <c r="I45" s="24"/>
      <c r="J45" s="22"/>
    </row>
    <row r="46" spans="1:10" ht="16.5" customHeight="1">
      <c r="A46" s="58" t="s">
        <v>9</v>
      </c>
      <c r="B46" s="29" t="str">
        <f>B10</f>
        <v>North </v>
      </c>
      <c r="C46" s="29" t="str">
        <f>C10</f>
        <v>South </v>
      </c>
      <c r="D46" s="29" t="str">
        <f>D10</f>
        <v>East   </v>
      </c>
      <c r="E46" s="29" t="str">
        <f>E10</f>
        <v>West   </v>
      </c>
      <c r="F46" s="29" t="str">
        <f>F10</f>
        <v>Central</v>
      </c>
      <c r="G46" s="37" t="s">
        <v>11</v>
      </c>
      <c r="H46" s="24"/>
      <c r="I46" s="24"/>
      <c r="J46" s="22"/>
    </row>
    <row r="47" spans="1:10" ht="16.5" customHeight="1">
      <c r="A47" s="59" t="str">
        <f>"i=1 "&amp;A11</f>
        <v>i=1 Addison</v>
      </c>
      <c r="B47" s="67">
        <f aca="true" t="shared" si="0" ref="B47:F50">B11*B38</f>
        <v>0</v>
      </c>
      <c r="C47" s="67">
        <f t="shared" si="0"/>
        <v>0</v>
      </c>
      <c r="D47" s="67">
        <f t="shared" si="0"/>
        <v>0</v>
      </c>
      <c r="E47" s="67">
        <f t="shared" si="0"/>
        <v>0</v>
      </c>
      <c r="F47" s="67">
        <f t="shared" si="0"/>
        <v>0</v>
      </c>
      <c r="G47" s="68">
        <f>SUM(B47:F47)</f>
        <v>0</v>
      </c>
      <c r="H47" s="24"/>
      <c r="I47" s="24"/>
      <c r="J47" s="22"/>
    </row>
    <row r="48" spans="1:10" ht="16.5" customHeight="1">
      <c r="A48" s="60" t="str">
        <f>"2 "&amp;A12</f>
        <v>2 Beeks  </v>
      </c>
      <c r="B48" s="67">
        <f t="shared" si="0"/>
        <v>0</v>
      </c>
      <c r="C48" s="67">
        <f t="shared" si="0"/>
        <v>0</v>
      </c>
      <c r="D48" s="67">
        <f t="shared" si="0"/>
        <v>0</v>
      </c>
      <c r="E48" s="67">
        <f t="shared" si="0"/>
        <v>0</v>
      </c>
      <c r="F48" s="67">
        <f t="shared" si="0"/>
        <v>0</v>
      </c>
      <c r="G48" s="69">
        <f>SUM(B48:F48)</f>
        <v>0</v>
      </c>
      <c r="H48" s="24"/>
      <c r="I48" s="24"/>
      <c r="J48" s="22"/>
    </row>
    <row r="49" spans="1:10" ht="16.5" customHeight="1">
      <c r="A49" s="60" t="str">
        <f>"3 "&amp;A13</f>
        <v>3 Canfield</v>
      </c>
      <c r="B49" s="67">
        <f t="shared" si="0"/>
        <v>0</v>
      </c>
      <c r="C49" s="67">
        <f t="shared" si="0"/>
        <v>0</v>
      </c>
      <c r="D49" s="67">
        <f t="shared" si="0"/>
        <v>0</v>
      </c>
      <c r="E49" s="67">
        <f t="shared" si="0"/>
        <v>0</v>
      </c>
      <c r="F49" s="67">
        <f t="shared" si="0"/>
        <v>0</v>
      </c>
      <c r="G49" s="69">
        <f>SUM(B49:F49)</f>
        <v>0</v>
      </c>
      <c r="H49" s="24"/>
      <c r="I49" s="24"/>
      <c r="J49" s="22"/>
    </row>
    <row r="50" spans="1:10" ht="16.5" customHeight="1">
      <c r="A50" s="60" t="str">
        <f>"4 "&amp;A14</f>
        <v>4 Daley   </v>
      </c>
      <c r="B50" s="67">
        <f t="shared" si="0"/>
        <v>0</v>
      </c>
      <c r="C50" s="67">
        <f t="shared" si="0"/>
        <v>0</v>
      </c>
      <c r="D50" s="67">
        <f t="shared" si="0"/>
        <v>0</v>
      </c>
      <c r="E50" s="67">
        <f t="shared" si="0"/>
        <v>0</v>
      </c>
      <c r="F50" s="67">
        <f t="shared" si="0"/>
        <v>0</v>
      </c>
      <c r="G50" s="70">
        <f>SUM(B50:F50)</f>
        <v>0</v>
      </c>
      <c r="H50" s="24"/>
      <c r="I50" s="24"/>
      <c r="J50" s="22"/>
    </row>
    <row r="51" spans="1:10" ht="16.5" customHeight="1" thickBot="1">
      <c r="A51" s="44" t="s">
        <v>11</v>
      </c>
      <c r="B51" s="71">
        <f>SUM(B47:B50)</f>
        <v>0</v>
      </c>
      <c r="C51" s="71">
        <f>SUM(C47:C50)</f>
        <v>0</v>
      </c>
      <c r="D51" s="71">
        <f>SUM(D47:D50)</f>
        <v>0</v>
      </c>
      <c r="E51" s="71">
        <f>SUM(E47:E50)</f>
        <v>0</v>
      </c>
      <c r="F51" s="71">
        <f>SUM(F47:F50)</f>
        <v>0</v>
      </c>
      <c r="G51" s="80">
        <f>SUM(B51:F51)</f>
        <v>0</v>
      </c>
      <c r="H51" s="24"/>
      <c r="I51" s="24"/>
      <c r="J51" s="22"/>
    </row>
    <row r="52" spans="1:10" ht="16.5" customHeight="1" thickBot="1" thickTop="1">
      <c r="A52" s="23"/>
      <c r="B52" s="24"/>
      <c r="C52" s="24"/>
      <c r="D52" s="24"/>
      <c r="E52" s="24"/>
      <c r="F52" s="24"/>
      <c r="G52" s="24"/>
      <c r="H52" s="24"/>
      <c r="I52" s="24"/>
      <c r="J52" s="22"/>
    </row>
    <row r="53" spans="1:9" ht="16.5" customHeight="1" thickTop="1">
      <c r="A53" s="91" t="s">
        <v>12</v>
      </c>
      <c r="B53" s="92"/>
      <c r="C53" s="93"/>
      <c r="D53" s="51"/>
      <c r="G53" s="24"/>
      <c r="H53" s="24"/>
      <c r="I53" s="22"/>
    </row>
    <row r="54" spans="1:9" ht="16.5" customHeight="1">
      <c r="A54" s="88" t="s">
        <v>17</v>
      </c>
      <c r="B54" s="89"/>
      <c r="C54" s="90"/>
      <c r="D54" s="51"/>
      <c r="G54" s="24"/>
      <c r="H54" s="24"/>
      <c r="I54" s="22"/>
    </row>
    <row r="55" spans="1:9" ht="16.5" customHeight="1">
      <c r="A55" s="33"/>
      <c r="B55" s="30" t="s">
        <v>2</v>
      </c>
      <c r="C55" s="47" t="s">
        <v>2</v>
      </c>
      <c r="D55" s="72"/>
      <c r="G55" s="24"/>
      <c r="H55" s="24"/>
      <c r="I55" s="22"/>
    </row>
    <row r="56" spans="1:9" ht="16.5" customHeight="1">
      <c r="A56" s="58" t="s">
        <v>9</v>
      </c>
      <c r="B56" s="28" t="s">
        <v>14</v>
      </c>
      <c r="C56" s="48" t="s">
        <v>15</v>
      </c>
      <c r="D56" s="72"/>
      <c r="G56" s="24"/>
      <c r="H56" s="24"/>
      <c r="I56" s="22"/>
    </row>
    <row r="57" spans="1:9" ht="16.5" customHeight="1">
      <c r="A57" s="59" t="str">
        <f>"i=1 "&amp;A11</f>
        <v>i=1 Addison</v>
      </c>
      <c r="B57" s="81">
        <f>SUM(B38:F38)</f>
        <v>0</v>
      </c>
      <c r="C57" s="82">
        <f>G11</f>
        <v>400</v>
      </c>
      <c r="D57" s="73"/>
      <c r="G57" s="24"/>
      <c r="H57" s="24"/>
      <c r="I57" s="22"/>
    </row>
    <row r="58" spans="1:9" ht="16.5" customHeight="1">
      <c r="A58" s="60" t="str">
        <f>"2 "&amp;A12</f>
        <v>2 Beeks  </v>
      </c>
      <c r="B58" s="31">
        <f>SUM(B39:F39)</f>
        <v>0</v>
      </c>
      <c r="C58" s="38">
        <f>G12</f>
        <v>400</v>
      </c>
      <c r="D58" s="73"/>
      <c r="G58" s="24"/>
      <c r="H58" s="24"/>
      <c r="I58" s="22"/>
    </row>
    <row r="59" spans="1:9" ht="16.5" customHeight="1">
      <c r="A59" s="60" t="str">
        <f>"3 "&amp;A13</f>
        <v>3 Canfield</v>
      </c>
      <c r="B59" s="31">
        <f>SUM(B40:F40)</f>
        <v>0</v>
      </c>
      <c r="C59" s="38">
        <f>G13</f>
        <v>400</v>
      </c>
      <c r="D59" s="73"/>
      <c r="G59" s="24"/>
      <c r="H59" s="24"/>
      <c r="I59" s="22"/>
    </row>
    <row r="60" spans="1:9" ht="16.5" customHeight="1">
      <c r="A60" s="61" t="str">
        <f>"4 "&amp;A14</f>
        <v>4 Daley   </v>
      </c>
      <c r="B60" s="83">
        <f>SUM(B41:F41)</f>
        <v>0</v>
      </c>
      <c r="C60" s="39">
        <f>G14</f>
        <v>400</v>
      </c>
      <c r="D60" s="73"/>
      <c r="G60" s="24"/>
      <c r="H60" s="24"/>
      <c r="I60" s="22"/>
    </row>
    <row r="61" spans="1:9" ht="16.5" customHeight="1">
      <c r="A61" s="36" t="s">
        <v>11</v>
      </c>
      <c r="B61" s="74">
        <f>SUM(Supply_used)</f>
        <v>0</v>
      </c>
      <c r="C61" s="75">
        <f>SUM(Supply_avail)</f>
        <v>1600</v>
      </c>
      <c r="D61" s="73"/>
      <c r="G61" s="24"/>
      <c r="H61" s="24"/>
      <c r="I61" s="22"/>
    </row>
    <row r="62" spans="1:4" ht="15.75" customHeight="1">
      <c r="A62" s="62"/>
      <c r="B62" s="22"/>
      <c r="C62" s="63"/>
      <c r="D62" s="22"/>
    </row>
    <row r="63" spans="1:4" ht="15.75" customHeight="1">
      <c r="A63" s="88" t="s">
        <v>18</v>
      </c>
      <c r="B63" s="89"/>
      <c r="C63" s="90"/>
      <c r="D63" s="54"/>
    </row>
    <row r="64" spans="1:4" ht="16.5" customHeight="1">
      <c r="A64" s="33"/>
      <c r="B64" s="30" t="s">
        <v>3</v>
      </c>
      <c r="C64" s="47" t="s">
        <v>3</v>
      </c>
      <c r="D64" s="72"/>
    </row>
    <row r="65" spans="1:4" ht="16.5" customHeight="1">
      <c r="A65" s="58" t="s">
        <v>7</v>
      </c>
      <c r="B65" s="28" t="s">
        <v>14</v>
      </c>
      <c r="C65" s="48" t="s">
        <v>16</v>
      </c>
      <c r="D65" s="72"/>
    </row>
    <row r="66" spans="1:9" ht="16.5" customHeight="1">
      <c r="A66" s="59" t="str">
        <f>"j=1 "&amp;B10</f>
        <v>j=1 North </v>
      </c>
      <c r="B66" s="81">
        <f>SUM(B38:B41)</f>
        <v>0</v>
      </c>
      <c r="C66" s="82">
        <f>B15</f>
        <v>270</v>
      </c>
      <c r="D66" s="73"/>
      <c r="G66" s="24"/>
      <c r="H66" s="24"/>
      <c r="I66" s="22"/>
    </row>
    <row r="67" spans="1:9" ht="16.5" customHeight="1">
      <c r="A67" s="60" t="str">
        <f>"2 "&amp;C10</f>
        <v>2 South </v>
      </c>
      <c r="B67" s="31">
        <f>SUM(C38:C41)</f>
        <v>0</v>
      </c>
      <c r="C67" s="38">
        <f>C15</f>
        <v>310</v>
      </c>
      <c r="D67" s="73"/>
      <c r="G67" s="24"/>
      <c r="H67" s="24"/>
      <c r="I67" s="22"/>
    </row>
    <row r="68" spans="1:9" ht="16.5" customHeight="1">
      <c r="A68" s="60" t="str">
        <f>"3 "&amp;D10</f>
        <v>3 East   </v>
      </c>
      <c r="B68" s="31">
        <f>SUM(D38:D41)</f>
        <v>0</v>
      </c>
      <c r="C68" s="38">
        <f>D15</f>
        <v>320</v>
      </c>
      <c r="D68" s="73"/>
      <c r="G68" s="24"/>
      <c r="H68" s="24"/>
      <c r="I68" s="22"/>
    </row>
    <row r="69" spans="1:9" ht="16.5" customHeight="1">
      <c r="A69" s="60" t="str">
        <f>"4 "&amp;E10</f>
        <v>4 West   </v>
      </c>
      <c r="B69" s="31">
        <f>SUM(E38:E41)</f>
        <v>0</v>
      </c>
      <c r="C69" s="38">
        <f>E15</f>
        <v>220</v>
      </c>
      <c r="D69" s="73"/>
      <c r="G69" s="24"/>
      <c r="H69" s="24"/>
      <c r="I69" s="22"/>
    </row>
    <row r="70" spans="1:9" ht="16.5" customHeight="1">
      <c r="A70" s="60" t="str">
        <f>"5 "&amp;F10</f>
        <v>5 Central</v>
      </c>
      <c r="B70" s="31">
        <f>SUM(F38:F41)</f>
        <v>0</v>
      </c>
      <c r="C70" s="38">
        <f>F15</f>
        <v>280</v>
      </c>
      <c r="D70" s="73"/>
      <c r="G70" s="24"/>
      <c r="H70" s="24"/>
      <c r="I70" s="22"/>
    </row>
    <row r="71" spans="1:10" ht="16.5" customHeight="1" thickBot="1">
      <c r="A71" s="76" t="s">
        <v>11</v>
      </c>
      <c r="B71" s="45">
        <f>SUM(Demand_used)</f>
        <v>0</v>
      </c>
      <c r="C71" s="77">
        <f>SUM(Demand_desired)</f>
        <v>1400</v>
      </c>
      <c r="E71" s="57"/>
      <c r="H71" s="24"/>
      <c r="I71" s="24"/>
      <c r="J71" s="22"/>
    </row>
    <row r="72" spans="2:10" ht="16.5" customHeight="1" thickTop="1">
      <c r="B72" s="57"/>
      <c r="C72" s="57"/>
      <c r="D72" s="57"/>
      <c r="E72" s="57"/>
      <c r="H72" s="24"/>
      <c r="I72" s="24"/>
      <c r="J72" s="22"/>
    </row>
    <row r="73" spans="2:5" ht="18">
      <c r="B73" s="50"/>
      <c r="C73" s="50"/>
      <c r="D73" s="50"/>
      <c r="E73" s="50"/>
    </row>
  </sheetData>
  <mergeCells count="4">
    <mergeCell ref="B8:F8"/>
    <mergeCell ref="A63:C63"/>
    <mergeCell ref="A54:C54"/>
    <mergeCell ref="A53:C53"/>
  </mergeCells>
  <printOptions/>
  <pageMargins left="0.8" right="0.8" top="0.7" bottom="0.7" header="0.5" footer="0.5"/>
  <pageSetup fitToHeight="1" fitToWidth="1" horizontalDpi="600" verticalDpi="600" orientation="portrait" scale="60" r:id="rId8"/>
  <headerFooter alignWithMargins="0">
    <oddHeader>&amp;LFile: &amp;F&amp;RAs of: &amp;D - &amp;T</oddHeader>
  </headerFooter>
  <drawing r:id="rId7"/>
  <legacyDrawing r:id="rId6"/>
  <oleObjects>
    <oleObject progId="Equation" shapeId="25378" r:id="rId1"/>
    <oleObject progId="Equation" shapeId="723879" r:id="rId2"/>
    <oleObject progId="Equation" shapeId="2432015" r:id="rId3"/>
    <oleObject progId="Equation" shapeId="2533599" r:id="rId4"/>
    <oleObject progId="Equation.3" shapeId="258069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Lyons</dc:creator>
  <cp:keywords/>
  <dc:description/>
  <cp:lastModifiedBy>Patrick J. Lyons</cp:lastModifiedBy>
  <cp:lastPrinted>2005-11-01T14:25:53Z</cp:lastPrinted>
  <dcterms:created xsi:type="dcterms:W3CDTF">1998-10-07T19:37:05Z</dcterms:created>
  <dcterms:modified xsi:type="dcterms:W3CDTF">2006-11-27T16:06:19Z</dcterms:modified>
  <cp:category/>
  <cp:version/>
  <cp:contentType/>
  <cp:contentStatus/>
</cp:coreProperties>
</file>