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15" windowHeight="8250" activeTab="0"/>
  </bookViews>
  <sheets>
    <sheet name="CostEffectiveness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<sst xmlns="http://schemas.openxmlformats.org/spreadsheetml/2006/main" count="39" uniqueCount="38">
  <si>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Before</t>
  </si>
  <si>
    <t>After</t>
  </si>
  <si>
    <t>uneven</t>
  </si>
  <si>
    <t>even</t>
  </si>
  <si>
    <t>10 or 2</t>
  </si>
  <si>
    <t>all 6</t>
  </si>
  <si>
    <t>0 or 8</t>
  </si>
  <si>
    <t>all 4</t>
  </si>
  <si>
    <t>specialized</t>
  </si>
  <si>
    <t>generalized</t>
  </si>
  <si>
    <t>Savings</t>
  </si>
  <si>
    <t>Analyst workload</t>
  </si>
  <si>
    <t>400 or 1000</t>
  </si>
  <si>
    <t>Editor workload</t>
  </si>
  <si>
    <t>Benefits</t>
  </si>
  <si>
    <t>Costs</t>
  </si>
  <si>
    <t>Benefits - Costs</t>
  </si>
  <si>
    <t xml:space="preserve">   Number of large brokers</t>
  </si>
  <si>
    <t xml:space="preserve">   Number of small brokers</t>
  </si>
  <si>
    <t xml:space="preserve">   Average number of Notes processed daily</t>
  </si>
  <si>
    <t xml:space="preserve">   Average Analyst Error Rate (%)</t>
  </si>
  <si>
    <t xml:space="preserve">   Average Editor Error Rate (%)</t>
  </si>
  <si>
    <t xml:space="preserve">   EE Department Error Rate (Sum of above two)</t>
  </si>
  <si>
    <t xml:space="preserve">   Customer complaints related to analyst errors (per week)</t>
  </si>
  <si>
    <t xml:space="preserve">   Customer complaints related to editor errors (per week)</t>
  </si>
  <si>
    <t xml:space="preserve">   Time spent resolving analyst errors (Hours)  (0.25 hr/complaint)</t>
  </si>
  <si>
    <t xml:space="preserve">   Time spent resolving editor errors (Hours)  (0.50 hr/complaint)</t>
  </si>
  <si>
    <t xml:space="preserve">   Opportunity cost related to analyst errors  ($1000/complaint)</t>
  </si>
  <si>
    <t xml:space="preserve">   Opportunity cost related to editor errors  ($2500/complaint)</t>
  </si>
  <si>
    <t xml:space="preserve">   Cost to develop control charts</t>
  </si>
  <si>
    <t xml:space="preserve">   Cost to implement text recognition for Notes</t>
  </si>
  <si>
    <t xml:space="preserve">   Cost for editor training</t>
  </si>
  <si>
    <t xml:space="preserve">   Penalty to individual analyst for error  ($100/complaint)</t>
  </si>
  <si>
    <t xml:space="preserve">   Penalty to individual editor for error  ($250/complaint)</t>
  </si>
  <si>
    <t>Total weekly benefit</t>
  </si>
  <si>
    <t>Benefits - Weekly benefit * 12 weeks</t>
  </si>
  <si>
    <t xml:space="preserve">   Cost for subscription credits  ($250/complaint) * 12 weeks</t>
  </si>
  <si>
    <t>Cost Effectiveness Analysis for Earning Estimates (EE) Department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</si>
</sst>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"/>
    <numFmt numFmtId="167" formatCode="#,##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">
    <font>
      <sz val="12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1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69" fontId="0" fillId="0" borderId="1" xfId="17" applyNumberFormat="1" applyBorder="1" applyAlignment="1">
      <alignment horizontal="center"/>
    </xf>
    <xf numFmtId="169" fontId="0" fillId="0" borderId="0" xfId="17" applyNumberFormat="1" applyAlignment="1">
      <alignment/>
    </xf>
    <xf numFmtId="169" fontId="0" fillId="0" borderId="1" xfId="17" applyNumberFormat="1" applyBorder="1" applyAlignment="1" quotePrefix="1">
      <alignment horizontal="center"/>
    </xf>
    <xf numFmtId="169" fontId="0" fillId="0" borderId="1" xfId="17" applyNumberFormat="1" applyBorder="1" applyAlignment="1">
      <alignment horizontal="center" wrapText="1"/>
    </xf>
    <xf numFmtId="0" fontId="0" fillId="0" borderId="1" xfId="0" applyFill="1" applyBorder="1" applyAlignment="1">
      <alignment wrapText="1"/>
    </xf>
    <xf numFmtId="169" fontId="0" fillId="0" borderId="1" xfId="0" applyNumberFormat="1" applyBorder="1" applyAlignment="1">
      <alignment/>
    </xf>
    <xf numFmtId="169" fontId="0" fillId="0" borderId="1" xfId="17" applyNumberForma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6"/>
  <sheetViews>
    <sheetView showGridLines="0" tabSelected="1" zoomScale="75" zoomScaleNormal="75" workbookViewId="0" topLeftCell="A1">
      <selection activeCell="A3" sqref="A3"/>
    </sheetView>
  </sheetViews>
  <sheetFormatPr defaultColWidth="8.88671875" defaultRowHeight="15"/>
  <cols>
    <col min="1" max="1" width="56.21484375" style="0" customWidth="1"/>
    <col min="2" max="3" width="11.77734375" style="0" customWidth="1"/>
    <col min="4" max="4" width="10.99609375" style="0" bestFit="1" customWidth="1"/>
  </cols>
  <sheetData>
    <row r="2" spans="1:3" ht="15.75">
      <c r="A2" s="17" t="s">
        <v>37</v>
      </c>
      <c r="B2" s="17"/>
      <c r="C2" s="17"/>
    </row>
    <row r="4" spans="1:3" ht="15">
      <c r="A4" s="18"/>
      <c r="B4" s="1" t="s">
        <v>0</v>
      </c>
      <c r="C4" s="1" t="s">
        <v>1</v>
      </c>
    </row>
    <row r="5" spans="1:3" ht="15">
      <c r="A5" s="4" t="s">
        <v>11</v>
      </c>
      <c r="B5" s="2" t="s">
        <v>2</v>
      </c>
      <c r="C5" s="2" t="s">
        <v>3</v>
      </c>
    </row>
    <row r="6" spans="1:3" ht="15">
      <c r="A6" s="4" t="s">
        <v>17</v>
      </c>
      <c r="B6" s="2" t="s">
        <v>4</v>
      </c>
      <c r="C6" s="2" t="s">
        <v>5</v>
      </c>
    </row>
    <row r="7" spans="1:3" ht="15">
      <c r="A7" s="4" t="s">
        <v>18</v>
      </c>
      <c r="B7" s="2" t="s">
        <v>6</v>
      </c>
      <c r="C7" s="2" t="s">
        <v>7</v>
      </c>
    </row>
    <row r="8" spans="1:3" ht="15">
      <c r="A8" s="4" t="s">
        <v>19</v>
      </c>
      <c r="B8" s="7" t="s">
        <v>12</v>
      </c>
      <c r="C8" s="6">
        <v>700</v>
      </c>
    </row>
    <row r="9" spans="1:3" ht="15">
      <c r="A9" s="3" t="s">
        <v>20</v>
      </c>
      <c r="B9" s="1">
        <v>3.19</v>
      </c>
      <c r="C9" s="9">
        <v>0.9</v>
      </c>
    </row>
    <row r="10" spans="1:3" ht="15">
      <c r="A10" s="3"/>
      <c r="B10" s="1"/>
      <c r="C10" s="9"/>
    </row>
    <row r="11" spans="1:3" ht="15">
      <c r="A11" s="4" t="s">
        <v>13</v>
      </c>
      <c r="B11" s="2" t="s">
        <v>9</v>
      </c>
      <c r="C11" s="2" t="s">
        <v>8</v>
      </c>
    </row>
    <row r="12" spans="1:3" ht="15">
      <c r="A12" s="3" t="s">
        <v>21</v>
      </c>
      <c r="B12" s="1">
        <v>1.88</v>
      </c>
      <c r="C12" s="1">
        <v>0.99</v>
      </c>
    </row>
    <row r="13" spans="1:3" ht="15">
      <c r="A13" s="3"/>
      <c r="B13" s="1"/>
      <c r="C13" s="1"/>
    </row>
    <row r="14" spans="1:3" ht="15">
      <c r="A14" s="3" t="s">
        <v>14</v>
      </c>
      <c r="B14" s="1"/>
      <c r="C14" s="1"/>
    </row>
    <row r="15" spans="1:3" ht="15">
      <c r="A15" s="3" t="s">
        <v>22</v>
      </c>
      <c r="B15" s="1">
        <f>SUM(B9:B12)</f>
        <v>5.07</v>
      </c>
      <c r="C15" s="9">
        <f>SUM(C9:C12)</f>
        <v>1.8900000000000001</v>
      </c>
    </row>
    <row r="16" spans="1:3" ht="15">
      <c r="A16" s="3" t="s">
        <v>23</v>
      </c>
      <c r="B16" s="1">
        <v>32</v>
      </c>
      <c r="C16" s="1">
        <v>9</v>
      </c>
    </row>
    <row r="17" spans="1:4" ht="15">
      <c r="A17" s="3" t="s">
        <v>24</v>
      </c>
      <c r="B17" s="1">
        <v>19</v>
      </c>
      <c r="C17" s="1">
        <v>10</v>
      </c>
      <c r="D17" s="1" t="s">
        <v>10</v>
      </c>
    </row>
    <row r="18" spans="1:4" ht="15">
      <c r="A18" s="3" t="s">
        <v>25</v>
      </c>
      <c r="B18" s="9">
        <f>0.25*B16</f>
        <v>8</v>
      </c>
      <c r="C18" s="9">
        <f>0.25*C16</f>
        <v>2.25</v>
      </c>
      <c r="D18" s="9">
        <f>B18-C18</f>
        <v>5.75</v>
      </c>
    </row>
    <row r="19" spans="1:4" ht="15">
      <c r="A19" s="3" t="s">
        <v>26</v>
      </c>
      <c r="B19" s="9">
        <f>0.5*B17</f>
        <v>9.5</v>
      </c>
      <c r="C19" s="9">
        <f>0.5*C17</f>
        <v>5</v>
      </c>
      <c r="D19" s="9">
        <f>B19-C19</f>
        <v>4.5</v>
      </c>
    </row>
    <row r="20" spans="1:4" ht="15">
      <c r="A20" s="3" t="s">
        <v>27</v>
      </c>
      <c r="B20" s="10">
        <f>1000*B16</f>
        <v>32000</v>
      </c>
      <c r="C20" s="10">
        <f>1000*C16</f>
        <v>9000</v>
      </c>
      <c r="D20" s="16">
        <f>B20-C20</f>
        <v>23000</v>
      </c>
    </row>
    <row r="21" spans="1:4" ht="15">
      <c r="A21" s="3" t="s">
        <v>28</v>
      </c>
      <c r="B21" s="12">
        <f>2500*B17</f>
        <v>47500</v>
      </c>
      <c r="C21" s="12">
        <f>2500*C17</f>
        <v>25000</v>
      </c>
      <c r="D21" s="16">
        <f>B21-C21</f>
        <v>22500</v>
      </c>
    </row>
    <row r="22" spans="1:4" ht="15">
      <c r="A22" s="3" t="s">
        <v>32</v>
      </c>
      <c r="B22" s="8">
        <v>0</v>
      </c>
      <c r="C22" s="12">
        <f>100*C16</f>
        <v>900</v>
      </c>
      <c r="D22" s="12">
        <f>100*C16</f>
        <v>900</v>
      </c>
    </row>
    <row r="23" spans="1:4" ht="15">
      <c r="A23" s="3" t="s">
        <v>33</v>
      </c>
      <c r="B23" s="8">
        <v>0</v>
      </c>
      <c r="C23" s="12">
        <f>250*C17</f>
        <v>2500</v>
      </c>
      <c r="D23" s="12">
        <f>250*C17</f>
        <v>2500</v>
      </c>
    </row>
    <row r="24" spans="1:4" ht="15">
      <c r="A24" s="3" t="s">
        <v>34</v>
      </c>
      <c r="B24" s="8"/>
      <c r="C24" s="12"/>
      <c r="D24" s="16">
        <f>SUM(D20:D23)</f>
        <v>48900</v>
      </c>
    </row>
    <row r="25" spans="1:3" ht="15">
      <c r="A25" s="3"/>
      <c r="B25" s="3"/>
      <c r="C25" s="3"/>
    </row>
    <row r="26" spans="1:3" ht="15">
      <c r="A26" s="3" t="s">
        <v>15</v>
      </c>
      <c r="B26" s="1" t="str">
        <f>B4</f>
        <v>Before</v>
      </c>
      <c r="C26" s="1" t="str">
        <f>C4</f>
        <v>After</v>
      </c>
    </row>
    <row r="27" spans="1:4" ht="15">
      <c r="A27" s="4" t="s">
        <v>29</v>
      </c>
      <c r="B27" s="8">
        <v>0</v>
      </c>
      <c r="C27" s="13">
        <v>3000</v>
      </c>
      <c r="D27" s="11"/>
    </row>
    <row r="28" spans="1:4" ht="15">
      <c r="A28" s="4" t="s">
        <v>30</v>
      </c>
      <c r="B28" s="8">
        <v>0</v>
      </c>
      <c r="C28" s="13">
        <v>23000</v>
      </c>
      <c r="D28" s="11"/>
    </row>
    <row r="29" spans="1:4" ht="15">
      <c r="A29" s="4" t="s">
        <v>31</v>
      </c>
      <c r="B29" s="8">
        <v>0</v>
      </c>
      <c r="C29" s="13">
        <v>14000</v>
      </c>
      <c r="D29" s="11"/>
    </row>
    <row r="30" spans="1:4" ht="15">
      <c r="A30" s="4" t="s">
        <v>36</v>
      </c>
      <c r="B30" s="8">
        <v>0</v>
      </c>
      <c r="C30" s="13">
        <f>250*12*SUM(C16:C17)</f>
        <v>57000</v>
      </c>
      <c r="D30" s="11"/>
    </row>
    <row r="32" spans="1:2" ht="15">
      <c r="A32" s="14" t="s">
        <v>35</v>
      </c>
      <c r="B32" s="15">
        <f>12*D24</f>
        <v>586800</v>
      </c>
    </row>
    <row r="33" spans="1:2" ht="15">
      <c r="A33" s="14" t="s">
        <v>15</v>
      </c>
      <c r="B33" s="15">
        <f>SUM(C27:C30)</f>
        <v>97000</v>
      </c>
    </row>
    <row r="34" spans="1:2" ht="15">
      <c r="A34" s="14" t="s">
        <v>16</v>
      </c>
      <c r="B34" s="15">
        <f>B32-B33</f>
        <v>489800</v>
      </c>
    </row>
    <row r="36" ht="15">
      <c r="A36" s="5"/>
    </row>
  </sheetData>
  <printOptions/>
  <pageMargins left="0.75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AOMBakCostEffPJL.xls</dc:title>
  <dc:subject/>
  <dc:creator>Patrick Lyons</dc:creator>
  <cp:keywords/>
  <dc:description/>
  <cp:lastModifiedBy>Patrick J. Lyons</cp:lastModifiedBy>
  <cp:lastPrinted>2006-11-20T02:55:06Z</cp:lastPrinted>
  <dcterms:created xsi:type="dcterms:W3CDTF">2003-05-03T20:05:40Z</dcterms:created>
  <dcterms:modified xsi:type="dcterms:W3CDTF">2006-11-20T19:51:40Z</dcterms:modified>
  <cp:category/>
  <cp:version/>
  <cp:contentType/>
  <cp:contentStatus/>
</cp:coreProperties>
</file>